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ago.sharepoint.com/sites/Comms/Shared Documents/Website Copy/Opioid/"/>
    </mc:Choice>
  </mc:AlternateContent>
  <xr:revisionPtr revIDLastSave="0" documentId="8_{09861F89-A1C6-4702-98B6-97F2C1AEEE90}" xr6:coauthVersionLast="36" xr6:coauthVersionMax="36" xr10:uidLastSave="{00000000-0000-0000-0000-000000000000}"/>
  <workbookProtection lockStructure="1"/>
  <bookViews>
    <workbookView xWindow="0" yWindow="0" windowWidth="28800" windowHeight="12225" activeTab="1" xr2:uid="{98E7ECAA-F08A-4685-B27C-B3C9851D054D}"/>
  </bookViews>
  <sheets>
    <sheet name="TABLE 3.1" sheetId="1" r:id="rId1"/>
    <sheet name="TABLE 3.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" l="1"/>
  <c r="E10" i="2"/>
  <c r="C10" i="2"/>
  <c r="I4" i="1"/>
  <c r="H4" i="1"/>
  <c r="D4" i="1"/>
</calcChain>
</file>

<file path=xl/sharedStrings.xml><?xml version="1.0" encoding="utf-8"?>
<sst xmlns="http://schemas.openxmlformats.org/spreadsheetml/2006/main" count="182" uniqueCount="92">
  <si>
    <t>TOTAL STATE ALLOCATIONS AS OF JUNE 30, 2023</t>
  </si>
  <si>
    <t>DISTRIBUTOR</t>
  </si>
  <si>
    <t>JANSSEN</t>
  </si>
  <si>
    <t>STATE</t>
  </si>
  <si>
    <t>Payment 1(D)</t>
  </si>
  <si>
    <t>Payment 2(D)</t>
  </si>
  <si>
    <t>Subtotal(D)</t>
  </si>
  <si>
    <t>Payment 1(J)</t>
  </si>
  <si>
    <t>Payment 2(J)</t>
  </si>
  <si>
    <t>Payment 3(J)</t>
  </si>
  <si>
    <t>Subtotal(J)</t>
  </si>
  <si>
    <t>TOTAL</t>
  </si>
  <si>
    <t>COMBINED STATE EXPENDITURES FY23</t>
  </si>
  <si>
    <t>PAYMENT DISBURSEMENT</t>
  </si>
  <si>
    <t>EXPENDITURES</t>
  </si>
  <si>
    <t>FUND SOURCE</t>
  </si>
  <si>
    <t>DATE</t>
  </si>
  <si>
    <t>AMOUNT RECEIVED</t>
  </si>
  <si>
    <t>RECIPIENT</t>
  </si>
  <si>
    <t>AMOUNT DISBURSED</t>
  </si>
  <si>
    <t>DISBURSEMENT STATUS</t>
  </si>
  <si>
    <t>ALLOCATION RECIPIENT</t>
  </si>
  <si>
    <t>AMOUNT AWARDED</t>
  </si>
  <si>
    <t>PROGRAM FUNDED</t>
  </si>
  <si>
    <t>APPROVED PURPOSES CATEGORY</t>
  </si>
  <si>
    <t>DISBURSEMENT TERMS</t>
  </si>
  <si>
    <t>AWARD DATE</t>
  </si>
  <si>
    <t>PROJECT PERIOD</t>
  </si>
  <si>
    <t xml:space="preserve">A. Treat Opioid Use Disorder </t>
  </si>
  <si>
    <t>Distributor</t>
  </si>
  <si>
    <t>State</t>
  </si>
  <si>
    <t xml:space="preserve">A. Disbursed </t>
  </si>
  <si>
    <t>Cope Community Services Inc</t>
  </si>
  <si>
    <t>SUD/OUD Prevention and Treatment</t>
  </si>
  <si>
    <t>Annual</t>
  </si>
  <si>
    <t>FY23</t>
  </si>
  <si>
    <t xml:space="preserve">B. Support People in Treatment and Recovery </t>
  </si>
  <si>
    <t>Phoenix Rescue Mission</t>
  </si>
  <si>
    <t>PRM Alumni Association</t>
  </si>
  <si>
    <t>C. Connect People Who Need Help to the Help They Need (Connections to Care)</t>
  </si>
  <si>
    <t>Janssen</t>
  </si>
  <si>
    <t>Parents Of Addicted Loved Ones</t>
  </si>
  <si>
    <t>Educating Families of SUD-OUD (Statewide)</t>
  </si>
  <si>
    <t xml:space="preserve">K. Support Training to Abate the Opioid Epidemic Through Activities, Programs, or Strategies </t>
  </si>
  <si>
    <t xml:space="preserve">D. Address the Needs of Criminal- Justice- Involved Persons </t>
  </si>
  <si>
    <t>Fullcircle Program Inc</t>
  </si>
  <si>
    <t xml:space="preserve">FullCircle Program </t>
  </si>
  <si>
    <t>E. Address the Needs of Pregnant or Parenting Women and their Families, Including Babies with Neonatal Abstinence Syndrome</t>
  </si>
  <si>
    <t xml:space="preserve">Janssen </t>
  </si>
  <si>
    <t xml:space="preserve">State </t>
  </si>
  <si>
    <t>Hope For Addiction Inc</t>
  </si>
  <si>
    <t>Freedom House</t>
  </si>
  <si>
    <t xml:space="preserve">F. Prevent Over-Prescribing and Ensure Appropriate Prescribing and Dispensing of Opioids </t>
  </si>
  <si>
    <t>-</t>
  </si>
  <si>
    <t>True Pursuit</t>
  </si>
  <si>
    <t>Rise Up Mentorship Program</t>
  </si>
  <si>
    <t>G. Discourage or Prevent Misuse of Opioids</t>
  </si>
  <si>
    <t>Wilson Leigh &amp; Associates</t>
  </si>
  <si>
    <t>MATCore Implementation</t>
  </si>
  <si>
    <t xml:space="preserve">H. Prevent or Reduce Overdose Deaths and Other Opioid- Related Harms </t>
  </si>
  <si>
    <t>The Dream Institute</t>
  </si>
  <si>
    <t>Short Creek Dream Center</t>
  </si>
  <si>
    <t xml:space="preserve">I. First Responders </t>
  </si>
  <si>
    <t>Southwest Behavioral Health Services Inc</t>
  </si>
  <si>
    <t>Enhance established services and build sustainability in recovery support services.</t>
  </si>
  <si>
    <t xml:space="preserve">J. Leadership, Planning, and Coordination </t>
  </si>
  <si>
    <t>Empact Suicide Prevention Center</t>
  </si>
  <si>
    <t>Youth Opioid Prevention Program</t>
  </si>
  <si>
    <t>Apache County Youth Council</t>
  </si>
  <si>
    <t>ACYC Opioid Prevention Project</t>
  </si>
  <si>
    <t>L. Support Opioid Abatement Research</t>
  </si>
  <si>
    <t>Cga Inc. (Casa Grande Alliance)</t>
  </si>
  <si>
    <t>CGA Youth Resiliency Project</t>
  </si>
  <si>
    <t>Notmykid Inc</t>
  </si>
  <si>
    <t>Opioid Prevention &amp; Recovery Support (Mohave)</t>
  </si>
  <si>
    <t>Opioid Prevention &amp; Recovery Support (Pima)</t>
  </si>
  <si>
    <t>Graham County Substance Abuse Coalition</t>
  </si>
  <si>
    <t>Increasing Fentanyl Awareness</t>
  </si>
  <si>
    <t>Chicanos Por La Causa Inc</t>
  </si>
  <si>
    <t>CPLC Parenting Arizona</t>
  </si>
  <si>
    <t>City Help Inc Of Phoenix</t>
  </si>
  <si>
    <t>Phoenix Dream Center</t>
  </si>
  <si>
    <t>Jacobs Hope Inc</t>
  </si>
  <si>
    <t>Expansion of Infant Inpatient Program</t>
  </si>
  <si>
    <t>Hushabye Nursery</t>
  </si>
  <si>
    <t>Hushabye Nursery Rural Expansion</t>
  </si>
  <si>
    <t>City Of Yuma</t>
  </si>
  <si>
    <t>LEA</t>
  </si>
  <si>
    <t>Graham County</t>
  </si>
  <si>
    <t>Cochise County</t>
  </si>
  <si>
    <t>Off Madison Ave</t>
  </si>
  <si>
    <t>Awareness Campaign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</si>
</sst>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entury Schoolbook"/>
      <family val="1"/>
    </font>
    <font>
      <sz val="10"/>
      <color theme="1"/>
      <name val="Century Schoolbook"/>
      <family val="1"/>
    </font>
    <font>
      <b/>
      <sz val="12"/>
      <color theme="1"/>
      <name val="Century Schoolbook"/>
      <family val="1"/>
    </font>
    <font>
      <sz val="10"/>
      <color theme="1"/>
      <name val="Calibri"/>
      <family val="2"/>
      <scheme val="minor"/>
    </font>
    <font>
      <b/>
      <sz val="10"/>
      <color theme="1"/>
      <name val="Century Schoolbook"/>
      <family val="1"/>
    </font>
    <font>
      <sz val="10"/>
      <color rgb="FF000000"/>
      <name val="Century Schoolbook"/>
      <family val="1"/>
    </font>
    <font>
      <b/>
      <sz val="10"/>
      <name val="Century Schoolbook"/>
      <family val="1"/>
    </font>
    <font>
      <sz val="10"/>
      <color rgb="FFC7203E"/>
      <name val="Century Schoolbook"/>
      <family val="1"/>
    </font>
    <font>
      <sz val="11"/>
      <color theme="1"/>
      <name val="Century Schoolbook"/>
      <family val="1"/>
    </font>
    <font>
      <b/>
      <sz val="10"/>
      <color theme="0"/>
      <name val="Century Schoolbook"/>
      <family val="1"/>
    </font>
    <font>
      <b/>
      <sz val="16"/>
      <color theme="0"/>
      <name val="Century Schoolbook"/>
      <family val="1"/>
    </font>
    <font>
      <sz val="16"/>
      <color theme="0"/>
      <name val="Century Schoolbook"/>
      <family val="1"/>
    </font>
    <font>
      <b/>
      <sz val="12"/>
      <color theme="0"/>
      <name val="Century Schoolbook"/>
      <family val="1"/>
    </font>
    <font>
      <b/>
      <sz val="9"/>
      <color theme="0"/>
      <name val="Century Schoolbook"/>
      <family val="1"/>
    </font>
    <font>
      <sz val="9"/>
      <color theme="1"/>
      <name val="Century Schoolbook"/>
      <family val="1"/>
    </font>
    <font>
      <b/>
      <sz val="9"/>
      <color theme="1"/>
      <name val="Century Schoolbook"/>
      <family val="1"/>
    </font>
  </fonts>
  <fills count="11">
    <fill>
      <patternFill patternType="none"/>
    </fill>
    <fill>
      <patternFill patternType="gray125"/>
    </fill>
    <fill>
      <patternFill patternType="solid">
        <fgColor rgb="FF19285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CA48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E08"/>
        <bgColor indexed="64"/>
      </patternFill>
    </fill>
    <fill>
      <patternFill patternType="solid">
        <fgColor rgb="FFC9795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3" fillId="2" borderId="7" xfId="0" applyFont="1" applyFill="1" applyBorder="1"/>
    <xf numFmtId="0" fontId="5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7" fillId="3" borderId="9" xfId="1" applyNumberFormat="1" applyFont="1" applyFill="1" applyBorder="1" applyAlignment="1">
      <alignment horizontal="center" vertical="center" wrapText="1" readingOrder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7" fillId="4" borderId="6" xfId="1" applyNumberFormat="1" applyFont="1" applyFill="1" applyBorder="1" applyAlignment="1">
      <alignment horizontal="center" vertical="center" wrapText="1" readingOrder="1"/>
    </xf>
    <xf numFmtId="164" fontId="3" fillId="4" borderId="6" xfId="1" applyNumberFormat="1" applyFont="1" applyFill="1" applyBorder="1" applyAlignment="1">
      <alignment horizontal="center" vertical="center" wrapText="1"/>
    </xf>
    <xf numFmtId="164" fontId="8" fillId="6" borderId="10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 wrapText="1"/>
      <protection locked="0"/>
    </xf>
    <xf numFmtId="0" fontId="11" fillId="8" borderId="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6" fillId="3" borderId="6" xfId="0" applyFont="1" applyFill="1" applyBorder="1" applyAlignment="1">
      <alignment horizontal="center" vertical="center" wrapText="1"/>
    </xf>
    <xf numFmtId="14" fontId="16" fillId="3" borderId="6" xfId="0" applyNumberFormat="1" applyFont="1" applyFill="1" applyBorder="1" applyAlignment="1">
      <alignment horizontal="center" vertical="center" wrapText="1"/>
    </xf>
    <xf numFmtId="164" fontId="16" fillId="3" borderId="6" xfId="1" applyNumberFormat="1" applyFont="1" applyFill="1" applyBorder="1" applyAlignment="1">
      <alignment horizontal="center" vertical="center" wrapText="1"/>
    </xf>
    <xf numFmtId="164" fontId="16" fillId="3" borderId="6" xfId="0" applyNumberFormat="1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164" fontId="16" fillId="10" borderId="6" xfId="1" applyNumberFormat="1" applyFont="1" applyFill="1" applyBorder="1" applyAlignment="1">
      <alignment horizontal="center" vertical="center" wrapText="1"/>
    </xf>
    <xf numFmtId="14" fontId="16" fillId="10" borderId="6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14" fontId="16" fillId="0" borderId="6" xfId="0" applyNumberFormat="1" applyFont="1" applyBorder="1" applyAlignment="1">
      <alignment horizontal="center" vertical="center" wrapText="1"/>
    </xf>
    <xf numFmtId="164" fontId="16" fillId="0" borderId="6" xfId="1" applyNumberFormat="1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4" fontId="16" fillId="0" borderId="6" xfId="0" applyNumberFormat="1" applyFont="1" applyFill="1" applyBorder="1" applyAlignment="1">
      <alignment horizontal="center" vertical="center" wrapText="1"/>
    </xf>
    <xf numFmtId="164" fontId="16" fillId="0" borderId="6" xfId="1" applyNumberFormat="1" applyFont="1" applyFill="1" applyBorder="1" applyAlignment="1">
      <alignment horizontal="center" vertical="center" wrapText="1"/>
    </xf>
    <xf numFmtId="164" fontId="16" fillId="0" borderId="6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164" fontId="17" fillId="6" borderId="6" xfId="0" applyNumberFormat="1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16" fillId="10" borderId="6" xfId="0" applyNumberFormat="1" applyFont="1" applyFill="1" applyBorder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164" fontId="17" fillId="6" borderId="6" xfId="1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24"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4" formatCode="&quot;$&quot;#,##0.00"/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4" formatCode="&quot;$&quot;#,##0.00"/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4" formatCode="&quot;$&quot;#,##0.00"/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4" formatCode="&quot;$&quot;#,##0.00"/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4" formatCode="&quot;$&quot;#,##0.00"/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4" formatCode="&quot;$&quot;#,##0.00"/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Century Schoolbook"/>
        <family val="1"/>
        <scheme val="none"/>
      </font>
      <numFmt numFmtId="164" formatCode="&quot;$&quot;#,##0.00"/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[$$-409]* #,##0.00_);_([$$-409]* \(#,##0.00\);_([$$-409]* &quot;-&quot;??_);_(@_)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</font>
      <fill>
        <patternFill patternType="solid">
          <fgColor rgb="FF000000"/>
          <bgColor rgb="FFFFF2CC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Schoolbook"/>
        <family val="1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allon,%20J\Opi.Set\Dashboard\Working%20Spreadsheets\MASTER%20SPREADSHEETS_0717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. Intracounty Allocations"/>
      <sheetName val="COMBINED COUNTY REPORT"/>
      <sheetName val="COMBINED STATE REPORT"/>
      <sheetName val="Sheet3"/>
      <sheetName val="ESTIMATED TOTAL FUNDING. (R)"/>
      <sheetName val="draft 2"/>
      <sheetName val="FUNDS ALLOCATED (R) "/>
      <sheetName val="Projected Totals (RvS)"/>
      <sheetName val="Intrastate Allocations"/>
      <sheetName val="Intracounty Allo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9213B4-7E90-4DEC-BEF8-3B5D6A73E13C}" name="Table16" displayName="Table16" ref="A3:I4" totalsRowShown="0" headerRowDxfId="23" dataDxfId="22" totalsRowDxfId="21" headerRowBorderDxfId="19" tableBorderDxfId="20" totalsRowBorderDxfId="18">
  <autoFilter ref="A3:I4" xr:uid="{C11183EC-BA01-4C1A-864E-5AD5F140D09B}"/>
  <tableColumns count="9">
    <tableColumn id="1" xr3:uid="{0BD2A72C-FE09-4F87-B9DC-DEE5DC92A7B3}" name="STATE" dataDxfId="16" totalsRowDxfId="17"/>
    <tableColumn id="2" xr3:uid="{D041EF70-4ED2-4BEB-A62A-092D9AE51371}" name="Payment 1(D)" dataDxfId="14" totalsRowDxfId="15" dataCellStyle="Currency" totalsRowCellStyle="Currency"/>
    <tableColumn id="3" xr3:uid="{40F76481-31F1-4060-9ECC-C762241B46F4}" name="Payment 2(D)" dataDxfId="12" totalsRowDxfId="13" dataCellStyle="Currency"/>
    <tableColumn id="4" xr3:uid="{222A1CAE-5740-4EB8-B925-5CCA69299C37}" name="Subtotal(D)" dataDxfId="10" totalsRowDxfId="11" dataCellStyle="Currency">
      <calculatedColumnFormula>SUM(B4:C4)</calculatedColumnFormula>
    </tableColumn>
    <tableColumn id="5" xr3:uid="{0C48714E-E9C1-466F-9924-77DADDFC8B71}" name="Payment 1(J)" dataDxfId="8" totalsRowDxfId="9" dataCellStyle="Currency"/>
    <tableColumn id="6" xr3:uid="{1F6FDB86-0B85-4406-8251-DC037994F829}" name="Payment 2(J)" dataDxfId="6" totalsRowDxfId="7" dataCellStyle="Currency"/>
    <tableColumn id="7" xr3:uid="{B08DAE1E-E14E-4021-9247-9CB8B9CC7E66}" name="Payment 3(J)" dataDxfId="4" totalsRowDxfId="5" dataCellStyle="Currency"/>
    <tableColumn id="8" xr3:uid="{1F7962A0-627E-4555-901C-FE69C7467099}" name="Subtotal(J)" dataDxfId="2" totalsRowDxfId="3" dataCellStyle="Currency">
      <calculatedColumnFormula>SUM(E4:G4)</calculatedColumnFormula>
    </tableColumn>
    <tableColumn id="9" xr3:uid="{7FA3CA7B-F30A-4227-A80D-F2E85948B160}" name="TOTAL" dataDxfId="0" totalsRowDxfId="1" dataCellStyle="Currency">
      <calculatedColumnFormula>SUM(D4,H4)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9AA78-C269-4E56-9138-D72B82C366B1}">
  <dimension ref="A1:M22"/>
  <sheetViews>
    <sheetView workbookViewId="0">
      <selection sqref="A1:XFD1048576"/>
    </sheetView>
  </sheetViews>
  <sheetFormatPr defaultRowHeight="15" x14ac:dyDescent="0.25"/>
  <cols>
    <col min="1" max="1" width="19.85546875" customWidth="1"/>
    <col min="2" max="2" width="18" customWidth="1"/>
    <col min="3" max="3" width="16.5703125" customWidth="1"/>
    <col min="4" max="4" width="15.28515625" customWidth="1"/>
    <col min="5" max="5" width="17.42578125" customWidth="1"/>
    <col min="6" max="6" width="16.7109375" customWidth="1"/>
    <col min="7" max="7" width="16.85546875" customWidth="1"/>
    <col min="8" max="8" width="18.140625" customWidth="1"/>
    <col min="9" max="9" width="18.42578125" customWidth="1"/>
  </cols>
  <sheetData>
    <row r="1" spans="1:13" ht="18.7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3" ht="30.75" customHeight="1" x14ac:dyDescent="0.25">
      <c r="A2" s="4"/>
      <c r="B2" s="5" t="s">
        <v>1</v>
      </c>
      <c r="C2" s="6"/>
      <c r="D2" s="6"/>
      <c r="E2" s="7" t="s">
        <v>2</v>
      </c>
      <c r="F2" s="7"/>
      <c r="G2" s="7"/>
      <c r="H2" s="7"/>
      <c r="I2" s="8"/>
      <c r="J2" s="9"/>
      <c r="K2" s="9"/>
      <c r="L2" s="9"/>
    </row>
    <row r="3" spans="1:13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2" t="s">
        <v>11</v>
      </c>
      <c r="J3" s="13"/>
      <c r="K3" s="13"/>
      <c r="L3" s="13"/>
      <c r="M3" s="14"/>
    </row>
    <row r="4" spans="1:13" ht="25.5" customHeight="1" x14ac:dyDescent="0.25">
      <c r="A4" s="15" t="s">
        <v>3</v>
      </c>
      <c r="B4" s="16">
        <v>9320618.2899999991</v>
      </c>
      <c r="C4" s="16">
        <v>10519547.41</v>
      </c>
      <c r="D4" s="17">
        <f t="shared" ref="D4" si="0">SUM(B4:C4)</f>
        <v>19840165.699999999</v>
      </c>
      <c r="E4" s="18">
        <v>3148838.59</v>
      </c>
      <c r="F4" s="18">
        <v>6881173.8799999999</v>
      </c>
      <c r="G4" s="19">
        <v>5856432.8899999997</v>
      </c>
      <c r="H4" s="19">
        <f t="shared" ref="H4" si="1">SUM(E4:G4)</f>
        <v>15886445.359999999</v>
      </c>
      <c r="I4" s="20">
        <f t="shared" ref="I4" si="2">SUM(D4,H4)</f>
        <v>35726611.060000002</v>
      </c>
      <c r="J4" s="13"/>
      <c r="K4" s="13"/>
      <c r="L4" s="13"/>
      <c r="M4" s="14"/>
    </row>
    <row r="5" spans="1:13" ht="24" customHeight="1" x14ac:dyDescent="0.25">
      <c r="A5" s="21"/>
      <c r="B5" s="21"/>
      <c r="C5" s="21"/>
      <c r="D5" s="22"/>
      <c r="E5" s="22"/>
      <c r="F5" s="22"/>
      <c r="G5" s="22"/>
      <c r="H5" s="22"/>
      <c r="I5" s="22"/>
      <c r="J5" s="13"/>
      <c r="K5" s="13"/>
      <c r="L5" s="13"/>
      <c r="M5" s="14"/>
    </row>
    <row r="6" spans="1:13" ht="27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3"/>
      <c r="K6" s="13"/>
      <c r="L6" s="13"/>
      <c r="M6" s="14"/>
    </row>
    <row r="7" spans="1:13" ht="25.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3"/>
      <c r="K7" s="13"/>
      <c r="L7" s="13"/>
      <c r="M7" s="14"/>
    </row>
    <row r="8" spans="1:13" ht="21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3"/>
      <c r="K8" s="13"/>
      <c r="L8" s="13"/>
      <c r="M8" s="14"/>
    </row>
    <row r="9" spans="1:13" ht="23.2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3"/>
      <c r="K9" s="13"/>
      <c r="L9" s="13"/>
      <c r="M9" s="14"/>
    </row>
    <row r="10" spans="1:13" ht="23.25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3"/>
      <c r="K10" s="13"/>
      <c r="L10" s="13"/>
      <c r="M10" s="14"/>
    </row>
    <row r="11" spans="1:13" ht="22.5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3"/>
      <c r="K11" s="13"/>
      <c r="L11" s="13"/>
      <c r="M11" s="14"/>
    </row>
    <row r="12" spans="1:13" ht="22.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3"/>
      <c r="K12" s="13"/>
      <c r="L12" s="13"/>
      <c r="M12" s="14"/>
    </row>
    <row r="13" spans="1:13" ht="21.7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3"/>
      <c r="K13" s="13"/>
      <c r="L13" s="13"/>
      <c r="M13" s="14"/>
    </row>
    <row r="14" spans="1:13" ht="21.75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3"/>
      <c r="K14" s="13"/>
      <c r="L14" s="13"/>
      <c r="M14" s="14"/>
    </row>
    <row r="15" spans="1:13" ht="22.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3"/>
      <c r="K15" s="13"/>
      <c r="L15" s="13"/>
      <c r="M15" s="14"/>
    </row>
    <row r="16" spans="1:13" ht="24.7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3"/>
      <c r="K16" s="13"/>
      <c r="L16" s="13"/>
      <c r="M16" s="14"/>
    </row>
    <row r="17" spans="1:13" ht="24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3"/>
      <c r="K17" s="13"/>
      <c r="L17" s="13"/>
      <c r="M17" s="14"/>
    </row>
    <row r="18" spans="1:13" ht="22.5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3"/>
      <c r="K18" s="13"/>
      <c r="L18" s="13"/>
      <c r="M18" s="14"/>
    </row>
    <row r="19" spans="1:13" ht="24" customHeight="1" x14ac:dyDescent="0.25">
      <c r="J19" s="13"/>
      <c r="K19" s="13"/>
      <c r="L19" s="13"/>
      <c r="M19" s="14"/>
    </row>
    <row r="20" spans="1:13" ht="24" customHeight="1" x14ac:dyDescent="0.25">
      <c r="J20" s="13"/>
      <c r="K20" s="13"/>
      <c r="L20" s="13"/>
      <c r="M20" s="14"/>
    </row>
    <row r="21" spans="1:13" ht="26.25" customHeight="1" x14ac:dyDescent="0.25">
      <c r="J21" s="13"/>
      <c r="K21" s="13"/>
      <c r="L21" s="13"/>
      <c r="M21" s="14"/>
    </row>
    <row r="22" spans="1:13" x14ac:dyDescent="0.25">
      <c r="J22" s="9"/>
      <c r="K22" s="9"/>
      <c r="L22" s="9"/>
    </row>
  </sheetData>
  <mergeCells count="3">
    <mergeCell ref="A1:I1"/>
    <mergeCell ref="B2:D2"/>
    <mergeCell ref="E2:H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5D19F-7CA4-40B4-A53F-CC5880503FEE}">
  <dimension ref="A1:O34"/>
  <sheetViews>
    <sheetView tabSelected="1" workbookViewId="0">
      <selection activeCell="F23" sqref="F23"/>
    </sheetView>
  </sheetViews>
  <sheetFormatPr defaultRowHeight="15" x14ac:dyDescent="0.25"/>
  <cols>
    <col min="1" max="1" width="16.28515625" customWidth="1"/>
    <col min="2" max="2" width="13" customWidth="1"/>
    <col min="3" max="3" width="20.140625" customWidth="1"/>
    <col min="4" max="4" width="17.28515625" customWidth="1"/>
    <col min="5" max="5" width="19.85546875" customWidth="1"/>
    <col min="6" max="6" width="17.42578125" customWidth="1"/>
    <col min="7" max="7" width="26.5703125" customWidth="1"/>
    <col min="8" max="8" width="17.140625" customWidth="1"/>
    <col min="9" max="9" width="37.7109375" customWidth="1"/>
    <col min="10" max="10" width="39.28515625" customWidth="1"/>
    <col min="11" max="11" width="17.28515625" customWidth="1"/>
    <col min="12" max="12" width="10" customWidth="1"/>
    <col min="13" max="13" width="15.5703125" customWidth="1"/>
    <col min="15" max="15" width="103.140625" hidden="1" customWidth="1"/>
  </cols>
  <sheetData>
    <row r="1" spans="1:15" ht="20.25" x14ac:dyDescent="0.25">
      <c r="A1" s="23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5" x14ac:dyDescent="0.25">
      <c r="A2" s="26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5" x14ac:dyDescent="0.25">
      <c r="A3" s="29" t="s">
        <v>13</v>
      </c>
      <c r="B3" s="30"/>
      <c r="C3" s="30"/>
      <c r="D3" s="30"/>
      <c r="E3" s="30"/>
      <c r="F3" s="30"/>
      <c r="G3" s="31" t="s">
        <v>14</v>
      </c>
      <c r="H3" s="31"/>
      <c r="I3" s="31"/>
      <c r="J3" s="31"/>
      <c r="K3" s="31"/>
      <c r="L3" s="31"/>
      <c r="M3" s="32"/>
    </row>
    <row r="4" spans="1:15" ht="24" x14ac:dyDescent="0.25">
      <c r="A4" s="33" t="s">
        <v>15</v>
      </c>
      <c r="B4" s="33" t="s">
        <v>16</v>
      </c>
      <c r="C4" s="33" t="s">
        <v>17</v>
      </c>
      <c r="D4" s="33" t="s">
        <v>18</v>
      </c>
      <c r="E4" s="33" t="s">
        <v>19</v>
      </c>
      <c r="F4" s="33" t="s">
        <v>20</v>
      </c>
      <c r="G4" s="34" t="s">
        <v>21</v>
      </c>
      <c r="H4" s="34" t="s">
        <v>22</v>
      </c>
      <c r="I4" s="34" t="s">
        <v>23</v>
      </c>
      <c r="J4" s="34" t="s">
        <v>24</v>
      </c>
      <c r="K4" s="34" t="s">
        <v>25</v>
      </c>
      <c r="L4" s="34" t="s">
        <v>26</v>
      </c>
      <c r="M4" s="34" t="s">
        <v>27</v>
      </c>
      <c r="O4" s="35" t="s">
        <v>28</v>
      </c>
    </row>
    <row r="5" spans="1:15" x14ac:dyDescent="0.25">
      <c r="A5" s="36" t="s">
        <v>29</v>
      </c>
      <c r="B5" s="37">
        <v>44804</v>
      </c>
      <c r="C5" s="38">
        <v>9320618.2899999991</v>
      </c>
      <c r="D5" s="36" t="s">
        <v>30</v>
      </c>
      <c r="E5" s="39">
        <v>9320618.2899999991</v>
      </c>
      <c r="F5" s="36" t="s">
        <v>31</v>
      </c>
      <c r="G5" s="40" t="s">
        <v>32</v>
      </c>
      <c r="H5" s="41">
        <v>249656</v>
      </c>
      <c r="I5" s="40" t="s">
        <v>33</v>
      </c>
      <c r="J5" s="40" t="s">
        <v>28</v>
      </c>
      <c r="K5" s="40" t="s">
        <v>34</v>
      </c>
      <c r="L5" s="42">
        <v>44984</v>
      </c>
      <c r="M5" s="40" t="s">
        <v>35</v>
      </c>
      <c r="O5" s="35" t="s">
        <v>36</v>
      </c>
    </row>
    <row r="6" spans="1:15" x14ac:dyDescent="0.25">
      <c r="A6" s="43" t="s">
        <v>29</v>
      </c>
      <c r="B6" s="44">
        <v>44868</v>
      </c>
      <c r="C6" s="45">
        <v>10519547.41</v>
      </c>
      <c r="D6" s="43" t="s">
        <v>30</v>
      </c>
      <c r="E6" s="46">
        <v>10519547.41</v>
      </c>
      <c r="F6" s="43" t="s">
        <v>31</v>
      </c>
      <c r="G6" s="43" t="s">
        <v>37</v>
      </c>
      <c r="H6" s="45">
        <v>159720</v>
      </c>
      <c r="I6" s="43" t="s">
        <v>38</v>
      </c>
      <c r="J6" s="43" t="s">
        <v>36</v>
      </c>
      <c r="K6" s="43" t="s">
        <v>34</v>
      </c>
      <c r="L6" s="44">
        <v>44984</v>
      </c>
      <c r="M6" s="43" t="s">
        <v>35</v>
      </c>
      <c r="O6" s="35" t="s">
        <v>39</v>
      </c>
    </row>
    <row r="7" spans="1:15" ht="40.5" x14ac:dyDescent="0.25">
      <c r="A7" s="36" t="s">
        <v>40</v>
      </c>
      <c r="B7" s="37">
        <v>44910</v>
      </c>
      <c r="C7" s="38">
        <v>3148838.59</v>
      </c>
      <c r="D7" s="36" t="s">
        <v>30</v>
      </c>
      <c r="E7" s="39">
        <v>3148838.59</v>
      </c>
      <c r="F7" s="36" t="s">
        <v>31</v>
      </c>
      <c r="G7" s="40" t="s">
        <v>41</v>
      </c>
      <c r="H7" s="41">
        <v>64502</v>
      </c>
      <c r="I7" s="40" t="s">
        <v>42</v>
      </c>
      <c r="J7" s="40" t="s">
        <v>43</v>
      </c>
      <c r="K7" s="40" t="s">
        <v>34</v>
      </c>
      <c r="L7" s="42">
        <v>44984</v>
      </c>
      <c r="M7" s="40" t="s">
        <v>35</v>
      </c>
      <c r="O7" s="35" t="s">
        <v>44</v>
      </c>
    </row>
    <row r="8" spans="1:15" x14ac:dyDescent="0.25">
      <c r="A8" s="47" t="s">
        <v>40</v>
      </c>
      <c r="B8" s="48">
        <v>44910</v>
      </c>
      <c r="C8" s="49">
        <v>6881173.8799999999</v>
      </c>
      <c r="D8" s="47" t="s">
        <v>30</v>
      </c>
      <c r="E8" s="50">
        <v>6881173.8799999999</v>
      </c>
      <c r="F8" s="47" t="s">
        <v>31</v>
      </c>
      <c r="G8" s="43" t="s">
        <v>45</v>
      </c>
      <c r="H8" s="45">
        <v>250000</v>
      </c>
      <c r="I8" s="43" t="s">
        <v>46</v>
      </c>
      <c r="J8" s="43" t="s">
        <v>36</v>
      </c>
      <c r="K8" s="43" t="s">
        <v>34</v>
      </c>
      <c r="L8" s="44">
        <v>44984</v>
      </c>
      <c r="M8" s="43" t="s">
        <v>35</v>
      </c>
      <c r="O8" s="35" t="s">
        <v>47</v>
      </c>
    </row>
    <row r="9" spans="1:15" x14ac:dyDescent="0.25">
      <c r="A9" s="36" t="s">
        <v>48</v>
      </c>
      <c r="B9" s="37">
        <v>45093</v>
      </c>
      <c r="C9" s="39">
        <v>5856432.8899999997</v>
      </c>
      <c r="D9" s="36" t="s">
        <v>49</v>
      </c>
      <c r="E9" s="39">
        <v>5856432.8899999997</v>
      </c>
      <c r="F9" s="36" t="s">
        <v>31</v>
      </c>
      <c r="G9" s="40" t="s">
        <v>50</v>
      </c>
      <c r="H9" s="41">
        <v>112204.25</v>
      </c>
      <c r="I9" s="40" t="s">
        <v>51</v>
      </c>
      <c r="J9" s="40" t="s">
        <v>36</v>
      </c>
      <c r="K9" s="40" t="s">
        <v>34</v>
      </c>
      <c r="L9" s="42">
        <v>44984</v>
      </c>
      <c r="M9" s="40" t="s">
        <v>35</v>
      </c>
      <c r="O9" s="35" t="s">
        <v>52</v>
      </c>
    </row>
    <row r="10" spans="1:15" ht="27" x14ac:dyDescent="0.25">
      <c r="A10" s="51" t="s">
        <v>11</v>
      </c>
      <c r="B10" s="51" t="s">
        <v>53</v>
      </c>
      <c r="C10" s="52">
        <f>SUM(C5:C9)</f>
        <v>35726611.059999995</v>
      </c>
      <c r="D10" s="51" t="s">
        <v>53</v>
      </c>
      <c r="E10" s="52">
        <f>SUM(E5:E9)</f>
        <v>35726611.059999995</v>
      </c>
      <c r="F10" s="53" t="s">
        <v>53</v>
      </c>
      <c r="G10" s="43" t="s">
        <v>54</v>
      </c>
      <c r="H10" s="45">
        <v>229100</v>
      </c>
      <c r="I10" s="43" t="s">
        <v>55</v>
      </c>
      <c r="J10" s="43" t="s">
        <v>39</v>
      </c>
      <c r="K10" s="43" t="s">
        <v>34</v>
      </c>
      <c r="L10" s="44">
        <v>44984</v>
      </c>
      <c r="M10" s="43" t="s">
        <v>35</v>
      </c>
      <c r="O10" s="35" t="s">
        <v>56</v>
      </c>
    </row>
    <row r="11" spans="1:15" x14ac:dyDescent="0.25">
      <c r="A11" s="54"/>
      <c r="B11" s="54"/>
      <c r="C11" s="54"/>
      <c r="D11" s="54"/>
      <c r="E11" s="54"/>
      <c r="F11" s="54"/>
      <c r="G11" s="40" t="s">
        <v>57</v>
      </c>
      <c r="H11" s="41">
        <v>249980</v>
      </c>
      <c r="I11" s="40" t="s">
        <v>58</v>
      </c>
      <c r="J11" s="40" t="s">
        <v>28</v>
      </c>
      <c r="K11" s="40" t="s">
        <v>34</v>
      </c>
      <c r="L11" s="42">
        <v>44984</v>
      </c>
      <c r="M11" s="40" t="s">
        <v>35</v>
      </c>
      <c r="O11" s="35" t="s">
        <v>59</v>
      </c>
    </row>
    <row r="12" spans="1:15" x14ac:dyDescent="0.25">
      <c r="A12" s="54"/>
      <c r="B12" s="54"/>
      <c r="C12" s="54"/>
      <c r="D12" s="54"/>
      <c r="E12" s="54"/>
      <c r="F12" s="54"/>
      <c r="G12" s="43" t="s">
        <v>60</v>
      </c>
      <c r="H12" s="45">
        <v>247104.65</v>
      </c>
      <c r="I12" s="43" t="s">
        <v>61</v>
      </c>
      <c r="J12" s="43" t="s">
        <v>36</v>
      </c>
      <c r="K12" s="43" t="s">
        <v>34</v>
      </c>
      <c r="L12" s="44">
        <v>44984</v>
      </c>
      <c r="M12" s="43" t="s">
        <v>35</v>
      </c>
      <c r="O12" s="35" t="s">
        <v>62</v>
      </c>
    </row>
    <row r="13" spans="1:15" ht="27" x14ac:dyDescent="0.25">
      <c r="A13" s="54"/>
      <c r="B13" s="54"/>
      <c r="C13" s="54"/>
      <c r="D13" s="54"/>
      <c r="E13" s="54"/>
      <c r="F13" s="54"/>
      <c r="G13" s="40" t="s">
        <v>63</v>
      </c>
      <c r="H13" s="41">
        <v>250000</v>
      </c>
      <c r="I13" s="40" t="s">
        <v>64</v>
      </c>
      <c r="J13" s="40" t="s">
        <v>36</v>
      </c>
      <c r="K13" s="40" t="s">
        <v>34</v>
      </c>
      <c r="L13" s="42">
        <v>44984</v>
      </c>
      <c r="M13" s="40" t="s">
        <v>35</v>
      </c>
      <c r="O13" s="35" t="s">
        <v>65</v>
      </c>
    </row>
    <row r="14" spans="1:15" ht="27" x14ac:dyDescent="0.25">
      <c r="A14" s="54"/>
      <c r="B14" s="54"/>
      <c r="C14" s="54"/>
      <c r="D14" s="54"/>
      <c r="E14" s="54"/>
      <c r="F14" s="54"/>
      <c r="G14" s="43" t="s">
        <v>66</v>
      </c>
      <c r="H14" s="45">
        <v>125036</v>
      </c>
      <c r="I14" s="43" t="s">
        <v>67</v>
      </c>
      <c r="J14" s="43" t="s">
        <v>56</v>
      </c>
      <c r="K14" s="43" t="s">
        <v>34</v>
      </c>
      <c r="L14" s="44">
        <v>44984</v>
      </c>
      <c r="M14" s="43" t="s">
        <v>35</v>
      </c>
      <c r="O14" s="35" t="s">
        <v>43</v>
      </c>
    </row>
    <row r="15" spans="1:15" ht="27" x14ac:dyDescent="0.25">
      <c r="A15" s="54"/>
      <c r="B15" s="54"/>
      <c r="C15" s="54"/>
      <c r="D15" s="54"/>
      <c r="E15" s="54"/>
      <c r="F15" s="54"/>
      <c r="G15" s="40" t="s">
        <v>68</v>
      </c>
      <c r="H15" s="41">
        <v>95840.8</v>
      </c>
      <c r="I15" s="40" t="s">
        <v>69</v>
      </c>
      <c r="J15" s="40" t="s">
        <v>44</v>
      </c>
      <c r="K15" s="40" t="s">
        <v>34</v>
      </c>
      <c r="L15" s="42">
        <v>44984</v>
      </c>
      <c r="M15" s="40" t="s">
        <v>35</v>
      </c>
      <c r="O15" s="35" t="s">
        <v>70</v>
      </c>
    </row>
    <row r="16" spans="1:15" ht="27" x14ac:dyDescent="0.25">
      <c r="A16" s="54"/>
      <c r="B16" s="54"/>
      <c r="C16" s="54"/>
      <c r="D16" s="54"/>
      <c r="E16" s="54"/>
      <c r="F16" s="54"/>
      <c r="G16" s="43" t="s">
        <v>71</v>
      </c>
      <c r="H16" s="45">
        <v>250000</v>
      </c>
      <c r="I16" s="43" t="s">
        <v>72</v>
      </c>
      <c r="J16" s="43" t="s">
        <v>56</v>
      </c>
      <c r="K16" s="43" t="s">
        <v>34</v>
      </c>
      <c r="L16" s="44">
        <v>44984</v>
      </c>
      <c r="M16" s="43" t="s">
        <v>35</v>
      </c>
    </row>
    <row r="17" spans="7:13" ht="27" x14ac:dyDescent="0.25">
      <c r="G17" s="40" t="s">
        <v>73</v>
      </c>
      <c r="H17" s="41">
        <v>250000</v>
      </c>
      <c r="I17" s="40" t="s">
        <v>74</v>
      </c>
      <c r="J17" s="40" t="s">
        <v>36</v>
      </c>
      <c r="K17" s="40" t="s">
        <v>34</v>
      </c>
      <c r="L17" s="55">
        <v>44984</v>
      </c>
      <c r="M17" s="40" t="s">
        <v>35</v>
      </c>
    </row>
    <row r="18" spans="7:13" ht="27" x14ac:dyDescent="0.25">
      <c r="G18" s="43" t="s">
        <v>73</v>
      </c>
      <c r="H18" s="45">
        <v>250000</v>
      </c>
      <c r="I18" s="43" t="s">
        <v>75</v>
      </c>
      <c r="J18" s="43" t="s">
        <v>36</v>
      </c>
      <c r="K18" s="43" t="s">
        <v>34</v>
      </c>
      <c r="L18" s="56">
        <v>44984</v>
      </c>
      <c r="M18" s="43" t="s">
        <v>35</v>
      </c>
    </row>
    <row r="19" spans="7:13" ht="27" x14ac:dyDescent="0.25">
      <c r="G19" s="40" t="s">
        <v>76</v>
      </c>
      <c r="H19" s="41">
        <v>250000</v>
      </c>
      <c r="I19" s="40" t="s">
        <v>77</v>
      </c>
      <c r="J19" s="40" t="s">
        <v>28</v>
      </c>
      <c r="K19" s="40" t="s">
        <v>34</v>
      </c>
      <c r="L19" s="55">
        <v>44984</v>
      </c>
      <c r="M19" s="40" t="s">
        <v>35</v>
      </c>
    </row>
    <row r="20" spans="7:13" x14ac:dyDescent="0.25">
      <c r="G20" s="43" t="s">
        <v>78</v>
      </c>
      <c r="H20" s="45">
        <v>225522</v>
      </c>
      <c r="I20" s="43" t="s">
        <v>79</v>
      </c>
      <c r="J20" s="43" t="s">
        <v>56</v>
      </c>
      <c r="K20" s="43" t="s">
        <v>34</v>
      </c>
      <c r="L20" s="56">
        <v>44984</v>
      </c>
      <c r="M20" s="43" t="s">
        <v>35</v>
      </c>
    </row>
    <row r="21" spans="7:13" x14ac:dyDescent="0.25">
      <c r="G21" s="40" t="s">
        <v>80</v>
      </c>
      <c r="H21" s="41">
        <v>241334.35</v>
      </c>
      <c r="I21" s="40" t="s">
        <v>81</v>
      </c>
      <c r="J21" s="40" t="s">
        <v>28</v>
      </c>
      <c r="K21" s="40" t="s">
        <v>34</v>
      </c>
      <c r="L21" s="55">
        <v>44984</v>
      </c>
      <c r="M21" s="40" t="s">
        <v>35</v>
      </c>
    </row>
    <row r="22" spans="7:13" ht="40.5" x14ac:dyDescent="0.25">
      <c r="G22" s="43" t="s">
        <v>82</v>
      </c>
      <c r="H22" s="45">
        <v>249999.95</v>
      </c>
      <c r="I22" s="43" t="s">
        <v>83</v>
      </c>
      <c r="J22" s="43" t="s">
        <v>47</v>
      </c>
      <c r="K22" s="43" t="s">
        <v>34</v>
      </c>
      <c r="L22" s="56">
        <v>44984</v>
      </c>
      <c r="M22" s="43" t="s">
        <v>35</v>
      </c>
    </row>
    <row r="23" spans="7:13" ht="40.5" x14ac:dyDescent="0.25">
      <c r="G23" s="40" t="s">
        <v>84</v>
      </c>
      <c r="H23" s="41">
        <v>250000</v>
      </c>
      <c r="I23" s="40" t="s">
        <v>85</v>
      </c>
      <c r="J23" s="40" t="s">
        <v>47</v>
      </c>
      <c r="K23" s="40" t="s">
        <v>34</v>
      </c>
      <c r="L23" s="55">
        <v>44984</v>
      </c>
      <c r="M23" s="40" t="s">
        <v>35</v>
      </c>
    </row>
    <row r="24" spans="7:13" x14ac:dyDescent="0.25">
      <c r="G24" s="43" t="s">
        <v>86</v>
      </c>
      <c r="H24" s="45">
        <v>250000</v>
      </c>
      <c r="I24" s="43" t="s">
        <v>87</v>
      </c>
      <c r="J24" s="43" t="s">
        <v>56</v>
      </c>
      <c r="K24" s="43" t="s">
        <v>34</v>
      </c>
      <c r="L24" s="56">
        <v>45021</v>
      </c>
      <c r="M24" s="43" t="s">
        <v>35</v>
      </c>
    </row>
    <row r="25" spans="7:13" x14ac:dyDescent="0.25">
      <c r="G25" s="40" t="s">
        <v>88</v>
      </c>
      <c r="H25" s="41">
        <v>250000</v>
      </c>
      <c r="I25" s="40" t="s">
        <v>87</v>
      </c>
      <c r="J25" s="40" t="s">
        <v>56</v>
      </c>
      <c r="K25" s="40" t="s">
        <v>34</v>
      </c>
      <c r="L25" s="42">
        <v>45021</v>
      </c>
      <c r="M25" s="40" t="s">
        <v>35</v>
      </c>
    </row>
    <row r="26" spans="7:13" x14ac:dyDescent="0.25">
      <c r="G26" s="43" t="s">
        <v>89</v>
      </c>
      <c r="H26" s="45">
        <v>250000</v>
      </c>
      <c r="I26" s="43" t="s">
        <v>87</v>
      </c>
      <c r="J26" s="43" t="s">
        <v>56</v>
      </c>
      <c r="K26" s="43" t="s">
        <v>34</v>
      </c>
      <c r="L26" s="44">
        <v>45021</v>
      </c>
      <c r="M26" s="43" t="s">
        <v>35</v>
      </c>
    </row>
    <row r="27" spans="7:13" x14ac:dyDescent="0.25">
      <c r="G27" s="40" t="s">
        <v>90</v>
      </c>
      <c r="H27" s="41">
        <v>250000</v>
      </c>
      <c r="I27" s="40" t="s">
        <v>91</v>
      </c>
      <c r="J27" s="40" t="s">
        <v>56</v>
      </c>
      <c r="K27" s="40" t="s">
        <v>34</v>
      </c>
      <c r="L27" s="42">
        <v>44924</v>
      </c>
      <c r="M27" s="40" t="s">
        <v>35</v>
      </c>
    </row>
    <row r="28" spans="7:13" x14ac:dyDescent="0.25">
      <c r="G28" s="51" t="s">
        <v>11</v>
      </c>
      <c r="H28" s="57">
        <f>SUM(H5:H27)</f>
        <v>5000000</v>
      </c>
      <c r="I28" s="51" t="s">
        <v>53</v>
      </c>
      <c r="J28" s="51" t="s">
        <v>53</v>
      </c>
      <c r="K28" s="51" t="s">
        <v>53</v>
      </c>
      <c r="L28" s="51" t="s">
        <v>53</v>
      </c>
      <c r="M28" s="51" t="s">
        <v>53</v>
      </c>
    </row>
    <row r="29" spans="7:13" x14ac:dyDescent="0.25">
      <c r="G29" s="35"/>
    </row>
    <row r="30" spans="7:13" x14ac:dyDescent="0.25">
      <c r="G30" s="35"/>
    </row>
    <row r="31" spans="7:13" x14ac:dyDescent="0.25">
      <c r="G31" s="35"/>
    </row>
    <row r="32" spans="7:13" x14ac:dyDescent="0.25">
      <c r="G32" s="35"/>
    </row>
    <row r="33" spans="7:7" x14ac:dyDescent="0.25">
      <c r="G33" s="35"/>
    </row>
    <row r="34" spans="7:7" x14ac:dyDescent="0.25">
      <c r="G34" s="35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F3"/>
    <mergeCell ref="G3:M3"/>
  </mergeCells>
  <dataValidations count="1">
    <dataValidation type="list" allowBlank="1" showInputMessage="1" showErrorMessage="1" sqref="J5:J27" xr:uid="{FEE8638E-51C5-4832-8640-7B3FE20ADCD9}">
      <formula1>$O$4:$O$15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A5F2D8-EE95-44BF-BFAE-C656B5E32ECD}">
          <x14:formula1>
            <xm:f>'G:\Fallon, J\Opi.Set\Dashboard\Working Spreadsheets\[MASTER SPREADSHEETS_07172023.xlsx]COMBINED COUNTY REPORT'!#REF!</xm:f>
          </x14:formula1>
          <xm:sqref>F5:F9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871472C23FAC4E90632C3C1E728773" ma:contentTypeVersion="14" ma:contentTypeDescription="Create a new document." ma:contentTypeScope="" ma:versionID="dbc546024ea9e123cc216f420642a616">
  <xsd:schema xmlns:xsd="http://www.w3.org/2001/XMLSchema" xmlns:xs="http://www.w3.org/2001/XMLSchema" xmlns:p="http://schemas.microsoft.com/office/2006/metadata/properties" xmlns:ns2="e22fd7c7-1c5c-47b3-ad5b-74ea5211c374" xmlns:ns3="4af20cf7-82bf-4f03-b3b5-d113586045b6" targetNamespace="http://schemas.microsoft.com/office/2006/metadata/properties" ma:root="true" ma:fieldsID="69def12731916dd6e419ee23931aa3e8" ns2:_="" ns3:_="">
    <xsd:import namespace="e22fd7c7-1c5c-47b3-ad5b-74ea5211c374"/>
    <xsd:import namespace="4af20cf7-82bf-4f03-b3b5-d113586045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fd7c7-1c5c-47b3-ad5b-74ea5211c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6a45b2a-6a3b-47d8-bffb-ed1435004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20cf7-82bf-4f03-b3b5-d113586045b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57690a7-08f0-42fe-9760-13e0747de13d}" ma:internalName="TaxCatchAll" ma:showField="CatchAllData" ma:web="4af20cf7-82bf-4f03-b3b5-d113586045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2fd7c7-1c5c-47b3-ad5b-74ea5211c374">
      <Terms xmlns="http://schemas.microsoft.com/office/infopath/2007/PartnerControls"/>
    </lcf76f155ced4ddcb4097134ff3c332f>
    <TaxCatchAll xmlns="4af20cf7-82bf-4f03-b3b5-d113586045b6"/>
  </documentManagement>
</p:properties>
</file>

<file path=customXml/itemProps1.xml><?xml version="1.0" encoding="utf-8"?>
<ds:datastoreItem xmlns:ds="http://schemas.openxmlformats.org/officeDocument/2006/customXml" ds:itemID="{7D9A6509-ADA5-4455-AF48-58934D1A4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2fd7c7-1c5c-47b3-ad5b-74ea5211c374"/>
    <ds:schemaRef ds:uri="4af20cf7-82bf-4f03-b3b5-d113586045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DC1C0-B6D6-4454-AFEB-3EF38EF7A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52728B-D75C-4A0C-B83A-51CCFA3C9A0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22fd7c7-1c5c-47b3-ad5b-74ea5211c374"/>
    <ds:schemaRef ds:uri="http://purl.org/dc/terms/"/>
    <ds:schemaRef ds:uri="http://schemas.openxmlformats.org/package/2006/metadata/core-properties"/>
    <ds:schemaRef ds:uri="4af20cf7-82bf-4f03-b3b5-d113586045b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3.1</vt:lpstr>
      <vt:lpstr>TABLE 3.2</vt:lpstr>
    </vt:vector>
  </TitlesOfParts>
  <Company>AZ Atty Gen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</dc:creator>
  <cp:lastModifiedBy>Ellen Pierce</cp:lastModifiedBy>
  <dcterms:created xsi:type="dcterms:W3CDTF">2023-09-28T21:57:28Z</dcterms:created>
  <dcterms:modified xsi:type="dcterms:W3CDTF">2023-09-28T21:59:12Z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0x010100FD871472C23FAC4E90632C3C1E728773</vt:lpwstr>
  </property>
</Properties>
</file>